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Дворы\Пакет документов ТСЖ Прогресс\"/>
    </mc:Choice>
  </mc:AlternateContent>
  <bookViews>
    <workbookView xWindow="0" yWindow="0" windowWidth="24000" windowHeight="9645"/>
  </bookViews>
  <sheets>
    <sheet name="Дефектовка" sheetId="3" r:id="rId1"/>
  </sheets>
  <calcPr calcId="162913"/>
</workbook>
</file>

<file path=xl/calcChain.xml><?xml version="1.0" encoding="utf-8"?>
<calcChain xmlns="http://schemas.openxmlformats.org/spreadsheetml/2006/main">
  <c r="D51" i="3" l="1"/>
  <c r="D50" i="3"/>
  <c r="D49" i="3"/>
  <c r="D32" i="3"/>
  <c r="D31" i="3"/>
  <c r="D42" i="3"/>
  <c r="D43" i="3"/>
  <c r="D26" i="3"/>
  <c r="D23" i="3" l="1"/>
  <c r="D52" i="3" l="1"/>
  <c r="D44" i="3"/>
  <c r="D45" i="3" s="1"/>
  <c r="D37" i="3"/>
  <c r="D24" i="3"/>
  <c r="D22" i="3"/>
  <c r="D16" i="3"/>
  <c r="D17" i="3" s="1"/>
  <c r="D21" i="3"/>
  <c r="D33" i="3"/>
  <c r="D34" i="3" s="1"/>
  <c r="D48" i="3" l="1"/>
</calcChain>
</file>

<file path=xl/sharedStrings.xml><?xml version="1.0" encoding="utf-8"?>
<sst xmlns="http://schemas.openxmlformats.org/spreadsheetml/2006/main" count="91" uniqueCount="51">
  <si>
    <t>№ п/п</t>
  </si>
  <si>
    <t>Наименование работ</t>
  </si>
  <si>
    <t>Ед.изм.</t>
  </si>
  <si>
    <t>Кол-во</t>
  </si>
  <si>
    <t>тн</t>
  </si>
  <si>
    <t>Ведомость объемов</t>
  </si>
  <si>
    <t>м.п.</t>
  </si>
  <si>
    <t>м3</t>
  </si>
  <si>
    <t>м2</t>
  </si>
  <si>
    <t>УТВЕРЖДАЮ</t>
  </si>
  <si>
    <t>на благоустройство дворовой территории по адресу</t>
  </si>
  <si>
    <t>Устройство покрытия из мелкозернистого плотного а/бетона фракции до 10 мм, толщ.4см., марка II, тип Б</t>
  </si>
  <si>
    <t>(должность, подпись, расшифровка)</t>
  </si>
  <si>
    <t>Проверил: ___________________________</t>
  </si>
  <si>
    <t>Ремонт отмостки</t>
  </si>
  <si>
    <t>Разборка а/б покрытия  отмостки  толщиной 4 см, отб. молотками вручную</t>
  </si>
  <si>
    <t>Засыпка и планировка вручную пазух  вдоль бортовых камней шириной 1м и толщиной 15 см с внесением растительной земли (группа грунтов 1). Работы производить вручную в целях исключения повреждения новых бортовых камней</t>
  </si>
  <si>
    <t>Разборка бортовых камней на щебеночном основании П-5У</t>
  </si>
  <si>
    <t>Ремонт существующих тротуаров</t>
  </si>
  <si>
    <t>м3/тн</t>
  </si>
  <si>
    <t>Восстановление дорожной одежды проезда</t>
  </si>
  <si>
    <t>Установка бортовых камней П1У (ГОСТ 6665-91)на щебеночном основании</t>
  </si>
  <si>
    <t>Установка бортовых камней П5У(ГОСТ 6665-91) на щебеночном основании</t>
  </si>
  <si>
    <t>Устройство подстилающего и выравнивающего слоя из доменного шлака фр.5-10, толщ.10см. (коэффициент уплотнения 1,26)</t>
  </si>
  <si>
    <t>Устройство основания из щебня доменного шлака фр.5-10, толщ.12см.</t>
  </si>
  <si>
    <t>Устройство выравнивающего слоя из щебня доменного шлака фр.5-10 на существующее основание (коэффициент уплотнения 1,26), Н=16 см</t>
  </si>
  <si>
    <r>
      <t xml:space="preserve">Составил:  </t>
    </r>
    <r>
      <rPr>
        <u/>
        <sz val="12"/>
        <rFont val="Times New Roman"/>
        <family val="1"/>
        <charset val="204"/>
      </rPr>
      <t>Инжнер ПТО ___________Удовица А.Д.</t>
    </r>
  </si>
  <si>
    <t>ул. Радищева, 16 (минимальный перечень работ)</t>
  </si>
  <si>
    <r>
      <t xml:space="preserve">Разборка существующих бортовых камней на щебеночном основании П-1У по всей площади а/б дорожного покрытия. Масса 1п.м. - 125кг, </t>
    </r>
    <r>
      <rPr>
        <i/>
        <sz val="12"/>
        <rFont val="Times New Roman"/>
        <family val="1"/>
        <charset val="204"/>
      </rPr>
      <t>l</t>
    </r>
    <r>
      <rPr>
        <sz val="12"/>
        <rFont val="Times New Roman"/>
        <family val="1"/>
        <charset val="204"/>
      </rPr>
      <t>=98 п.м.</t>
    </r>
  </si>
  <si>
    <t>Срезка а/б покрытия фрезой всей площади существующей дорожной одежды проезда (267,5м2) толщиной в 7 см, лом асфальтобетона</t>
  </si>
  <si>
    <t>Погрузочные работы бортовых камней (98*125/1000)</t>
  </si>
  <si>
    <t>Перевозка строительного мусора (класс груза 1) на расстояние 11 км (12,25+(267,5*0,07)*1,98)</t>
  </si>
  <si>
    <t>Разработка щебеночного основания под устройство проезда бульдозерами мощностью 79 кВт (108 л.с.) с перемещием до 10м (267,5*0,06), объёмный вес 1,75т/м3 ((267,5*0,06)*1,75). Погрузка и вывоз на полигон, расстояние 11 км</t>
  </si>
  <si>
    <t>12,05 / 28,08</t>
  </si>
  <si>
    <t>Устройство покрытия из мелкозернистого пористого а/бетона фракции до 20 мм, тип Б, марка II, толщиной в  4см (267,5*0,04)</t>
  </si>
  <si>
    <t>Розлив битума, (267,5*0,0005)</t>
  </si>
  <si>
    <t>Резка дорожного бортового камня с целью понижения тротуара к проезжей части. 13 резов по 1,5м</t>
  </si>
  <si>
    <t>Устройство подстилающих слоев из щебня доменного шлака фр.5-20 под дорожные бордюры L=98 м.п., В=30см, Н=15 см</t>
  </si>
  <si>
    <t>Разборка а/б покрытия    толщиной 4 см, отб. молотками вручную</t>
  </si>
  <si>
    <t>Погрузочные работы, ((198*0,04)*1,98)+(127*0,05)</t>
  </si>
  <si>
    <t>Перевозка строительного мусора (класс груза 1) на расстояние 11 км, ((198*0,04)*1,98)+(127*0,05)</t>
  </si>
  <si>
    <t xml:space="preserve">Устройство подстилающих слоев из щебня доменного шлака фр.5-20 под тротуарные бордюры L=127 м.п., В=20см, Н=10 см </t>
  </si>
  <si>
    <t>Погрузочные работы, ((58*0,04)*1,98)+(48,7*0,05)</t>
  </si>
  <si>
    <t>Перевозка строительного мусора (класс груза 1) на расстояние 11 км, ((58*0,04)*1,98)+(48,7*0,05)</t>
  </si>
  <si>
    <t>Устройство подстилающих слоев из щебня доменного шлака фр.5-20 под тротуарные бордюры L=48,7м.п., В=20см, Н=10 см</t>
  </si>
  <si>
    <t>Разработка грунта вручную вдоль цоколя на ширину 25 см, Н=25 см под устройство обмазочной гидроизоляции,  группа грунтов 2, объёмный вес 1,4т/м3, (длина цоколя МКД - 54м.п.; 54*0,25*0,25)</t>
  </si>
  <si>
    <t>Гидроструйная очистка поверхности под устройство обмазочной гидроизоляции (длина цоколя МКД - 54м.п.) (54*0,25)</t>
  </si>
  <si>
    <t>Устройство обмазочной битумной гидроизоляции по периметру цоколя в 2 слоя высотой 0,25м (54*0,25)</t>
  </si>
  <si>
    <t>Обратная засыпка грунта вручную, группа грунтов 1, объёмный вес 1,4т/м3, (54*0,25*0,25)</t>
  </si>
  <si>
    <t xml:space="preserve">Председатель правления </t>
  </si>
  <si>
    <t>ТСЖ "Прогресс" Иванова Н. 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</si>
</sst>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/>
    <xf numFmtId="0" fontId="6" fillId="0" borderId="0" xfId="0" applyFont="1"/>
    <xf numFmtId="0" fontId="0" fillId="0" borderId="0" xfId="0" applyBorder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wrapText="1"/>
    </xf>
    <xf numFmtId="0" fontId="7" fillId="0" borderId="0" xfId="0" applyFont="1"/>
    <xf numFmtId="164" fontId="3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1" fontId="3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Fill="1"/>
    <xf numFmtId="0" fontId="6" fillId="0" borderId="0" xfId="0" applyFont="1" applyFill="1"/>
    <xf numFmtId="2" fontId="6" fillId="0" borderId="0" xfId="0" applyNumberFormat="1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center"/>
    </xf>
    <xf numFmtId="0" fontId="0" fillId="2" borderId="0" xfId="0" applyFill="1"/>
    <xf numFmtId="0" fontId="6" fillId="2" borderId="0" xfId="0" applyFont="1" applyFill="1"/>
    <xf numFmtId="0" fontId="8" fillId="2" borderId="0" xfId="0" applyFont="1" applyFill="1"/>
    <xf numFmtId="1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164" fontId="6" fillId="2" borderId="0" xfId="0" applyNumberFormat="1" applyFont="1" applyFill="1"/>
    <xf numFmtId="0" fontId="1" fillId="2" borderId="0" xfId="0" applyFont="1" applyFill="1"/>
    <xf numFmtId="164" fontId="1" fillId="2" borderId="0" xfId="0" applyNumberFormat="1" applyFont="1" applyFill="1"/>
    <xf numFmtId="164" fontId="8" fillId="2" borderId="0" xfId="0" applyNumberFormat="1" applyFont="1" applyFill="1"/>
    <xf numFmtId="0" fontId="7" fillId="2" borderId="0" xfId="0" applyFont="1" applyFill="1"/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2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164" fontId="3" fillId="0" borderId="11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0" xfId="0" applyFont="1"/>
    <xf numFmtId="164" fontId="3" fillId="0" borderId="4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0" fontId="0" fillId="0" borderId="0" xfId="0"/>
    <xf numFmtId="0" fontId="6" fillId="0" borderId="0" xfId="0" applyFont="1"/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tabSelected="1" zoomScale="90" zoomScaleNormal="90" workbookViewId="0">
      <selection activeCell="B5" sqref="B5:D5"/>
    </sheetView>
  </sheetViews>
  <sheetFormatPr defaultRowHeight="12.75" x14ac:dyDescent="0.2"/>
  <cols>
    <col min="1" max="1" width="6.42578125" customWidth="1"/>
    <col min="2" max="2" width="55.5703125" customWidth="1"/>
    <col min="3" max="3" width="12" customWidth="1"/>
    <col min="4" max="4" width="15.28515625" customWidth="1"/>
    <col min="8" max="11" width="9.140625" style="4"/>
  </cols>
  <sheetData>
    <row r="1" spans="1:11" ht="16.5" customHeight="1" x14ac:dyDescent="0.2">
      <c r="A1" s="75" t="s">
        <v>9</v>
      </c>
      <c r="B1" s="75"/>
      <c r="C1" s="75"/>
      <c r="D1" s="75"/>
    </row>
    <row r="2" spans="1:11" ht="16.5" customHeight="1" x14ac:dyDescent="0.2">
      <c r="A2" s="21"/>
      <c r="B2" s="75" t="s">
        <v>49</v>
      </c>
      <c r="C2" s="75"/>
      <c r="D2" s="75"/>
    </row>
    <row r="3" spans="1:11" ht="18" customHeight="1" x14ac:dyDescent="0.2">
      <c r="A3" s="21"/>
      <c r="B3" s="75" t="s">
        <v>50</v>
      </c>
      <c r="C3" s="75"/>
      <c r="D3" s="75"/>
    </row>
    <row r="4" spans="1:11" ht="16.5" customHeight="1" x14ac:dyDescent="0.2">
      <c r="A4" s="21"/>
      <c r="B4" s="72"/>
      <c r="C4" s="72"/>
      <c r="D4" s="72"/>
    </row>
    <row r="5" spans="1:11" ht="16.5" customHeight="1" x14ac:dyDescent="0.2">
      <c r="A5" s="76"/>
      <c r="B5" s="77"/>
      <c r="C5" s="77"/>
      <c r="D5" s="77"/>
    </row>
    <row r="6" spans="1:11" ht="16.5" customHeight="1" x14ac:dyDescent="0.2">
      <c r="B6" s="1"/>
      <c r="C6" s="3"/>
      <c r="D6" s="1"/>
    </row>
    <row r="7" spans="1:11" ht="23.25" customHeight="1" x14ac:dyDescent="0.2">
      <c r="B7" s="1"/>
      <c r="C7" s="3"/>
      <c r="D7" s="1"/>
    </row>
    <row r="8" spans="1:11" ht="15.75" x14ac:dyDescent="0.2">
      <c r="A8" s="73" t="s">
        <v>5</v>
      </c>
      <c r="B8" s="74"/>
      <c r="C8" s="74"/>
      <c r="D8" s="74"/>
    </row>
    <row r="9" spans="1:11" ht="15.75" x14ac:dyDescent="0.2">
      <c r="A9" s="73" t="s">
        <v>10</v>
      </c>
      <c r="B9" s="74"/>
      <c r="C9" s="74"/>
      <c r="D9" s="74"/>
    </row>
    <row r="10" spans="1:11" ht="15.75" x14ac:dyDescent="0.2">
      <c r="A10" s="73" t="s">
        <v>27</v>
      </c>
      <c r="B10" s="74"/>
      <c r="C10" s="74"/>
      <c r="D10" s="74"/>
    </row>
    <row r="11" spans="1:11" ht="8.4499999999999993" customHeight="1" thickBot="1" x14ac:dyDescent="0.25">
      <c r="B11" s="1"/>
      <c r="C11" s="1"/>
      <c r="D11" s="1"/>
    </row>
    <row r="12" spans="1:11" ht="27" customHeight="1" thickBot="1" x14ac:dyDescent="0.25">
      <c r="A12" s="2" t="s">
        <v>0</v>
      </c>
      <c r="B12" s="2" t="s">
        <v>1</v>
      </c>
      <c r="C12" s="2" t="s">
        <v>2</v>
      </c>
      <c r="D12" s="2" t="s">
        <v>3</v>
      </c>
      <c r="E12" s="23"/>
      <c r="F12" s="23"/>
      <c r="G12" s="23"/>
      <c r="H12" s="24"/>
    </row>
    <row r="13" spans="1:11" s="10" customFormat="1" ht="16.5" thickBot="1" x14ac:dyDescent="0.3">
      <c r="A13" s="48"/>
      <c r="B13" s="49" t="s">
        <v>20</v>
      </c>
      <c r="C13" s="50"/>
      <c r="D13" s="51"/>
      <c r="E13" s="23"/>
      <c r="F13" s="23"/>
      <c r="G13" s="23"/>
      <c r="H13" s="24"/>
      <c r="I13" s="18"/>
      <c r="J13" s="18"/>
      <c r="K13" s="18"/>
    </row>
    <row r="14" spans="1:11" ht="62.25" customHeight="1" x14ac:dyDescent="0.2">
      <c r="A14" s="43">
        <v>1</v>
      </c>
      <c r="B14" s="44" t="s">
        <v>28</v>
      </c>
      <c r="C14" s="43" t="s">
        <v>6</v>
      </c>
      <c r="D14" s="45">
        <v>98</v>
      </c>
      <c r="E14" s="23"/>
      <c r="F14" s="23"/>
      <c r="G14" s="23"/>
      <c r="H14" s="24"/>
    </row>
    <row r="15" spans="1:11" ht="49.5" customHeight="1" x14ac:dyDescent="0.2">
      <c r="A15" s="6">
        <v>2</v>
      </c>
      <c r="B15" s="41" t="s">
        <v>29</v>
      </c>
      <c r="C15" s="6" t="s">
        <v>8</v>
      </c>
      <c r="D15" s="42">
        <v>267.5</v>
      </c>
      <c r="E15" s="23"/>
      <c r="F15" s="26"/>
      <c r="G15" s="23"/>
      <c r="H15" s="34"/>
    </row>
    <row r="16" spans="1:11" ht="35.25" customHeight="1" x14ac:dyDescent="0.25">
      <c r="A16" s="6">
        <v>3</v>
      </c>
      <c r="B16" s="7" t="s">
        <v>30</v>
      </c>
      <c r="C16" s="6" t="s">
        <v>4</v>
      </c>
      <c r="D16" s="46">
        <f>(D14*125)/1000</f>
        <v>12.25</v>
      </c>
      <c r="E16" s="23"/>
      <c r="F16" s="27"/>
      <c r="G16" s="23"/>
      <c r="H16" s="24"/>
    </row>
    <row r="17" spans="1:14" ht="29.25" customHeight="1" x14ac:dyDescent="0.25">
      <c r="A17" s="6">
        <v>4</v>
      </c>
      <c r="B17" s="7" t="s">
        <v>31</v>
      </c>
      <c r="C17" s="6" t="s">
        <v>4</v>
      </c>
      <c r="D17" s="46">
        <f>D16+((D15*0.07)*1.98)</f>
        <v>49.325500000000005</v>
      </c>
      <c r="E17" s="23"/>
      <c r="F17" s="23"/>
      <c r="G17" s="23"/>
      <c r="H17" s="24"/>
      <c r="I17" s="35"/>
    </row>
    <row r="18" spans="1:14" ht="80.25" customHeight="1" x14ac:dyDescent="0.2">
      <c r="A18" s="63">
        <v>5</v>
      </c>
      <c r="B18" s="41" t="s">
        <v>32</v>
      </c>
      <c r="C18" s="6" t="s">
        <v>19</v>
      </c>
      <c r="D18" s="42" t="s">
        <v>33</v>
      </c>
      <c r="E18" s="23"/>
      <c r="F18" s="23"/>
      <c r="G18" s="23"/>
      <c r="H18" s="24"/>
      <c r="I18" s="35"/>
    </row>
    <row r="19" spans="1:14" ht="47.25" customHeight="1" x14ac:dyDescent="0.25">
      <c r="A19" s="63">
        <v>6</v>
      </c>
      <c r="B19" s="7" t="s">
        <v>25</v>
      </c>
      <c r="C19" s="6" t="s">
        <v>8</v>
      </c>
      <c r="D19" s="42">
        <v>267.5</v>
      </c>
      <c r="E19" s="23"/>
      <c r="F19" s="27"/>
      <c r="G19" s="23"/>
      <c r="H19" s="24"/>
    </row>
    <row r="20" spans="1:14" ht="46.5" customHeight="1" x14ac:dyDescent="0.2">
      <c r="A20" s="63">
        <v>7</v>
      </c>
      <c r="B20" s="41" t="s">
        <v>34</v>
      </c>
      <c r="C20" s="6" t="s">
        <v>8</v>
      </c>
      <c r="D20" s="42">
        <v>267.5</v>
      </c>
      <c r="E20" s="23"/>
      <c r="F20" s="23"/>
      <c r="G20" s="23"/>
      <c r="H20" s="24"/>
    </row>
    <row r="21" spans="1:14" ht="18.75" customHeight="1" x14ac:dyDescent="0.2">
      <c r="A21" s="63">
        <v>8</v>
      </c>
      <c r="B21" s="41" t="s">
        <v>35</v>
      </c>
      <c r="C21" s="6" t="s">
        <v>4</v>
      </c>
      <c r="D21" s="46">
        <f>D19*0.0005</f>
        <v>0.13375000000000001</v>
      </c>
      <c r="E21" s="23"/>
      <c r="F21" s="23"/>
      <c r="G21" s="23"/>
      <c r="H21" s="24"/>
    </row>
    <row r="22" spans="1:14" ht="39" customHeight="1" x14ac:dyDescent="0.2">
      <c r="A22" s="63">
        <v>9</v>
      </c>
      <c r="B22" s="41" t="s">
        <v>11</v>
      </c>
      <c r="C22" s="6" t="s">
        <v>8</v>
      </c>
      <c r="D22" s="42">
        <f>D20</f>
        <v>267.5</v>
      </c>
      <c r="E22" s="23"/>
      <c r="F22" s="23"/>
      <c r="G22" s="23"/>
      <c r="H22" s="24"/>
    </row>
    <row r="23" spans="1:14" ht="24" customHeight="1" x14ac:dyDescent="0.2">
      <c r="A23" s="70">
        <v>10</v>
      </c>
      <c r="B23" s="66" t="s">
        <v>37</v>
      </c>
      <c r="C23" s="6" t="s">
        <v>8</v>
      </c>
      <c r="D23" s="46">
        <f>D25*0.3</f>
        <v>29.4</v>
      </c>
      <c r="E23" s="23"/>
      <c r="F23" s="23"/>
      <c r="G23" s="23"/>
      <c r="H23" s="24"/>
    </row>
    <row r="24" spans="1:14" ht="25.5" customHeight="1" x14ac:dyDescent="0.2">
      <c r="A24" s="71"/>
      <c r="B24" s="67"/>
      <c r="C24" s="6" t="s">
        <v>7</v>
      </c>
      <c r="D24" s="46">
        <f>D23*0.15</f>
        <v>4.4099999999999993</v>
      </c>
      <c r="E24" s="23"/>
      <c r="F24" s="23"/>
      <c r="G24" s="23"/>
      <c r="H24" s="24"/>
    </row>
    <row r="25" spans="1:14" ht="31.5" x14ac:dyDescent="0.25">
      <c r="A25" s="6">
        <v>11</v>
      </c>
      <c r="B25" s="7" t="s">
        <v>21</v>
      </c>
      <c r="C25" s="6" t="s">
        <v>6</v>
      </c>
      <c r="D25" s="42">
        <v>98</v>
      </c>
      <c r="E25" s="23"/>
      <c r="F25" s="23"/>
      <c r="G25" s="23"/>
      <c r="H25" s="24"/>
    </row>
    <row r="26" spans="1:14" ht="30" customHeight="1" x14ac:dyDescent="0.25">
      <c r="A26" s="6">
        <v>12</v>
      </c>
      <c r="B26" s="7" t="s">
        <v>36</v>
      </c>
      <c r="C26" s="6" t="s">
        <v>6</v>
      </c>
      <c r="D26" s="42">
        <f>13*1.5</f>
        <v>19.5</v>
      </c>
      <c r="E26" s="23"/>
      <c r="F26" s="23"/>
      <c r="G26" s="23"/>
      <c r="H26" s="24"/>
    </row>
    <row r="27" spans="1:14" ht="114.75" customHeight="1" x14ac:dyDescent="0.2">
      <c r="A27" s="6">
        <v>13</v>
      </c>
      <c r="B27" s="47" t="s">
        <v>16</v>
      </c>
      <c r="C27" s="6" t="s">
        <v>8</v>
      </c>
      <c r="D27" s="42">
        <v>35</v>
      </c>
      <c r="E27" s="23"/>
      <c r="F27" s="23"/>
      <c r="G27" s="23"/>
      <c r="H27" s="24"/>
    </row>
    <row r="28" spans="1:14" ht="15.75" x14ac:dyDescent="0.25">
      <c r="A28" s="52"/>
      <c r="B28" s="53" t="s">
        <v>18</v>
      </c>
      <c r="C28" s="52"/>
      <c r="D28" s="54"/>
      <c r="E28" s="23"/>
      <c r="F28" s="30"/>
      <c r="G28" s="30"/>
      <c r="H28" s="24"/>
      <c r="L28" s="8"/>
      <c r="M28" s="8"/>
      <c r="N28" s="8"/>
    </row>
    <row r="29" spans="1:14" s="60" customFormat="1" ht="34.5" customHeight="1" x14ac:dyDescent="0.25">
      <c r="A29" s="56">
        <v>14</v>
      </c>
      <c r="B29" s="7" t="s">
        <v>38</v>
      </c>
      <c r="C29" s="56" t="s">
        <v>8</v>
      </c>
      <c r="D29" s="58">
        <v>198</v>
      </c>
      <c r="E29" s="23"/>
      <c r="F29" s="30"/>
      <c r="G29" s="30"/>
      <c r="H29" s="24"/>
      <c r="I29" s="61"/>
      <c r="J29" s="61"/>
      <c r="K29" s="61"/>
      <c r="L29" s="57"/>
      <c r="M29" s="57"/>
      <c r="N29" s="57"/>
    </row>
    <row r="30" spans="1:14" s="60" customFormat="1" ht="31.5" x14ac:dyDescent="0.25">
      <c r="A30" s="56">
        <v>15</v>
      </c>
      <c r="B30" s="7" t="s">
        <v>17</v>
      </c>
      <c r="C30" s="56" t="s">
        <v>6</v>
      </c>
      <c r="D30" s="58">
        <v>127</v>
      </c>
      <c r="E30" s="23"/>
      <c r="F30" s="30"/>
      <c r="G30" s="30"/>
      <c r="H30" s="24"/>
      <c r="I30" s="61"/>
      <c r="J30" s="61"/>
      <c r="K30" s="61"/>
      <c r="L30" s="57"/>
      <c r="M30" s="57"/>
      <c r="N30" s="57"/>
    </row>
    <row r="31" spans="1:14" s="60" customFormat="1" ht="29.25" customHeight="1" x14ac:dyDescent="0.25">
      <c r="A31" s="56">
        <v>16</v>
      </c>
      <c r="B31" s="7" t="s">
        <v>39</v>
      </c>
      <c r="C31" s="56" t="s">
        <v>4</v>
      </c>
      <c r="D31" s="59">
        <f>((D29*0.04)*1.98)+(D30*0.05)</f>
        <v>22.031600000000001</v>
      </c>
      <c r="E31" s="32"/>
      <c r="F31" s="25"/>
      <c r="G31" s="25"/>
      <c r="H31" s="24"/>
      <c r="I31" s="18"/>
      <c r="J31" s="61"/>
      <c r="K31" s="61"/>
      <c r="L31" s="16"/>
      <c r="M31" s="16"/>
      <c r="N31" s="57"/>
    </row>
    <row r="32" spans="1:14" s="60" customFormat="1" ht="30" customHeight="1" x14ac:dyDescent="0.25">
      <c r="A32" s="56">
        <v>17</v>
      </c>
      <c r="B32" s="7" t="s">
        <v>40</v>
      </c>
      <c r="C32" s="56" t="s">
        <v>4</v>
      </c>
      <c r="D32" s="59">
        <f>((D29*0.04)*1.98)+(D30*0.05)</f>
        <v>22.031600000000001</v>
      </c>
      <c r="E32" s="23"/>
      <c r="F32" s="30"/>
      <c r="G32" s="30"/>
      <c r="H32" s="24"/>
      <c r="I32" s="61"/>
      <c r="J32" s="61"/>
      <c r="K32" s="61"/>
      <c r="L32" s="57"/>
      <c r="M32" s="57"/>
      <c r="N32" s="57"/>
    </row>
    <row r="33" spans="1:14" ht="26.25" customHeight="1" x14ac:dyDescent="0.2">
      <c r="A33" s="6">
        <v>18</v>
      </c>
      <c r="B33" s="68" t="s">
        <v>41</v>
      </c>
      <c r="C33" s="6" t="s">
        <v>8</v>
      </c>
      <c r="D33" s="36">
        <f>D35*0.2</f>
        <v>25.400000000000002</v>
      </c>
      <c r="E33" s="23"/>
      <c r="F33" s="30"/>
      <c r="G33" s="30"/>
      <c r="H33" s="24"/>
      <c r="L33" s="8"/>
      <c r="M33" s="8"/>
      <c r="N33" s="8"/>
    </row>
    <row r="34" spans="1:14" ht="23.25" customHeight="1" x14ac:dyDescent="0.2">
      <c r="A34" s="6">
        <v>19</v>
      </c>
      <c r="B34" s="69"/>
      <c r="C34" s="6" t="s">
        <v>7</v>
      </c>
      <c r="D34" s="36">
        <f>D33*0.1</f>
        <v>2.5400000000000005</v>
      </c>
      <c r="E34" s="23"/>
      <c r="F34" s="30"/>
      <c r="G34" s="30"/>
      <c r="H34" s="24"/>
      <c r="L34" s="8"/>
      <c r="M34" s="8"/>
      <c r="N34" s="8"/>
    </row>
    <row r="35" spans="1:14" ht="33" customHeight="1" x14ac:dyDescent="0.25">
      <c r="A35" s="6">
        <v>20</v>
      </c>
      <c r="B35" s="40" t="s">
        <v>22</v>
      </c>
      <c r="C35" s="6" t="s">
        <v>6</v>
      </c>
      <c r="D35" s="9">
        <v>127</v>
      </c>
      <c r="E35" s="23"/>
      <c r="F35" s="30"/>
      <c r="G35" s="30"/>
      <c r="H35" s="24"/>
      <c r="L35" s="8"/>
      <c r="M35" s="8"/>
      <c r="N35" s="8"/>
    </row>
    <row r="36" spans="1:14" ht="47.25" x14ac:dyDescent="0.25">
      <c r="A36" s="6">
        <v>21</v>
      </c>
      <c r="B36" s="39" t="s">
        <v>23</v>
      </c>
      <c r="C36" s="6" t="s">
        <v>8</v>
      </c>
      <c r="D36" s="9">
        <v>198</v>
      </c>
      <c r="E36" s="23"/>
      <c r="F36" s="30"/>
      <c r="G36" s="30"/>
      <c r="H36" s="24"/>
      <c r="L36" s="8"/>
      <c r="M36" s="8"/>
      <c r="N36" s="8"/>
    </row>
    <row r="37" spans="1:14" ht="37.5" customHeight="1" x14ac:dyDescent="0.25">
      <c r="A37" s="6">
        <v>22</v>
      </c>
      <c r="B37" s="39" t="s">
        <v>11</v>
      </c>
      <c r="C37" s="6" t="s">
        <v>8</v>
      </c>
      <c r="D37" s="9">
        <f>D36</f>
        <v>198</v>
      </c>
      <c r="E37" s="23"/>
      <c r="F37" s="30"/>
      <c r="G37" s="30"/>
      <c r="H37" s="24"/>
      <c r="L37" s="8"/>
      <c r="M37" s="8"/>
      <c r="N37" s="8"/>
    </row>
    <row r="38" spans="1:14" ht="77.25" customHeight="1" x14ac:dyDescent="0.25">
      <c r="A38" s="6">
        <v>23</v>
      </c>
      <c r="B38" s="39" t="s">
        <v>16</v>
      </c>
      <c r="C38" s="6" t="s">
        <v>8</v>
      </c>
      <c r="D38" s="9">
        <v>127</v>
      </c>
      <c r="E38" s="23"/>
      <c r="F38" s="30"/>
      <c r="G38" s="30"/>
      <c r="H38" s="24"/>
      <c r="L38" s="8"/>
      <c r="M38" s="8"/>
      <c r="N38" s="8"/>
    </row>
    <row r="39" spans="1:14" ht="15.75" x14ac:dyDescent="0.25">
      <c r="A39" s="52"/>
      <c r="B39" s="53" t="s">
        <v>14</v>
      </c>
      <c r="C39" s="52"/>
      <c r="D39" s="55"/>
      <c r="E39" s="23"/>
      <c r="F39" s="30"/>
      <c r="G39" s="30"/>
      <c r="H39" s="24"/>
      <c r="L39" s="8"/>
      <c r="M39" s="8"/>
      <c r="N39" s="8"/>
    </row>
    <row r="40" spans="1:14" ht="34.5" customHeight="1" x14ac:dyDescent="0.25">
      <c r="A40" s="6">
        <v>24</v>
      </c>
      <c r="B40" s="7" t="s">
        <v>15</v>
      </c>
      <c r="C40" s="6" t="s">
        <v>8</v>
      </c>
      <c r="D40" s="9">
        <v>58</v>
      </c>
      <c r="E40" s="23"/>
      <c r="F40" s="30"/>
      <c r="G40" s="30"/>
      <c r="H40" s="24"/>
      <c r="L40" s="8"/>
      <c r="M40" s="8"/>
      <c r="N40" s="8"/>
    </row>
    <row r="41" spans="1:14" ht="31.5" x14ac:dyDescent="0.25">
      <c r="A41" s="6">
        <v>25</v>
      </c>
      <c r="B41" s="7" t="s">
        <v>17</v>
      </c>
      <c r="C41" s="6" t="s">
        <v>6</v>
      </c>
      <c r="D41" s="9">
        <v>48.7</v>
      </c>
      <c r="E41" s="23"/>
      <c r="F41" s="30"/>
      <c r="G41" s="30"/>
      <c r="H41" s="24"/>
      <c r="L41" s="8"/>
      <c r="M41" s="8"/>
      <c r="N41" s="8"/>
    </row>
    <row r="42" spans="1:14" ht="29.25" customHeight="1" x14ac:dyDescent="0.25">
      <c r="A42" s="6">
        <v>26</v>
      </c>
      <c r="B42" s="7" t="s">
        <v>42</v>
      </c>
      <c r="C42" s="6" t="s">
        <v>4</v>
      </c>
      <c r="D42" s="36">
        <f>((D40*0.04)*1.98)+(D41*0.05)</f>
        <v>7.0286</v>
      </c>
      <c r="E42" s="32"/>
      <c r="F42" s="25"/>
      <c r="G42" s="25"/>
      <c r="H42" s="24"/>
      <c r="I42" s="18"/>
      <c r="L42" s="16"/>
      <c r="M42" s="16"/>
      <c r="N42" s="8"/>
    </row>
    <row r="43" spans="1:14" ht="30" customHeight="1" x14ac:dyDescent="0.25">
      <c r="A43" s="6">
        <v>27</v>
      </c>
      <c r="B43" s="7" t="s">
        <v>43</v>
      </c>
      <c r="C43" s="6" t="s">
        <v>4</v>
      </c>
      <c r="D43" s="36">
        <f>((D40*0.04)*1.98)+(D41*0.05)</f>
        <v>7.0286</v>
      </c>
      <c r="E43" s="23"/>
      <c r="F43" s="30"/>
      <c r="G43" s="30"/>
      <c r="H43" s="24"/>
      <c r="L43" s="8"/>
      <c r="M43" s="8"/>
      <c r="N43" s="8"/>
    </row>
    <row r="44" spans="1:14" ht="27.75" customHeight="1" x14ac:dyDescent="0.2">
      <c r="A44" s="64">
        <v>28</v>
      </c>
      <c r="B44" s="66" t="s">
        <v>44</v>
      </c>
      <c r="C44" s="6" t="s">
        <v>8</v>
      </c>
      <c r="D44" s="9">
        <f>D46*0.2</f>
        <v>9.740000000000002</v>
      </c>
      <c r="E44" s="23"/>
      <c r="F44" s="23"/>
      <c r="G44" s="23"/>
      <c r="H44" s="23"/>
      <c r="I44"/>
      <c r="J44"/>
      <c r="K44"/>
    </row>
    <row r="45" spans="1:14" s="10" customFormat="1" ht="22.5" customHeight="1" x14ac:dyDescent="0.2">
      <c r="A45" s="65"/>
      <c r="B45" s="67"/>
      <c r="C45" s="6" t="s">
        <v>7</v>
      </c>
      <c r="D45" s="9">
        <f>D44*0.1</f>
        <v>0.9740000000000002</v>
      </c>
      <c r="E45" s="29"/>
      <c r="F45" s="24"/>
      <c r="G45" s="24"/>
      <c r="H45" s="24"/>
      <c r="I45" s="18"/>
      <c r="J45" s="18"/>
      <c r="K45" s="18"/>
      <c r="L45" s="18"/>
      <c r="M45" s="17"/>
      <c r="N45" s="11"/>
    </row>
    <row r="46" spans="1:14" s="10" customFormat="1" ht="33" customHeight="1" x14ac:dyDescent="0.2">
      <c r="A46" s="62">
        <v>29</v>
      </c>
      <c r="B46" s="37" t="s">
        <v>22</v>
      </c>
      <c r="C46" s="6" t="s">
        <v>6</v>
      </c>
      <c r="D46" s="9">
        <v>48.7</v>
      </c>
      <c r="E46" s="29"/>
      <c r="F46" s="24"/>
      <c r="G46" s="24"/>
      <c r="H46" s="24"/>
      <c r="I46" s="18"/>
      <c r="J46" s="18"/>
      <c r="K46" s="18"/>
      <c r="L46" s="18"/>
      <c r="M46" s="17"/>
      <c r="N46" s="11"/>
    </row>
    <row r="47" spans="1:14" s="10" customFormat="1" ht="31.5" customHeight="1" x14ac:dyDescent="0.25">
      <c r="A47" s="6">
        <v>30</v>
      </c>
      <c r="B47" s="38" t="s">
        <v>24</v>
      </c>
      <c r="C47" s="6" t="s">
        <v>8</v>
      </c>
      <c r="D47" s="9">
        <v>58</v>
      </c>
      <c r="E47" s="28"/>
      <c r="F47" s="30"/>
      <c r="G47" s="30"/>
      <c r="H47" s="24"/>
      <c r="I47" s="18"/>
      <c r="J47" s="18"/>
      <c r="K47" s="18"/>
      <c r="L47" s="11"/>
      <c r="M47" s="11"/>
      <c r="N47" s="11"/>
    </row>
    <row r="48" spans="1:14" s="10" customFormat="1" ht="31.5" customHeight="1" x14ac:dyDescent="0.25">
      <c r="A48" s="6">
        <v>31</v>
      </c>
      <c r="B48" s="7" t="s">
        <v>11</v>
      </c>
      <c r="C48" s="6" t="s">
        <v>8</v>
      </c>
      <c r="D48" s="9">
        <f>D40</f>
        <v>58</v>
      </c>
      <c r="E48" s="28"/>
      <c r="F48" s="31"/>
      <c r="G48" s="33"/>
      <c r="H48" s="24"/>
      <c r="I48" s="18"/>
      <c r="J48" s="18"/>
      <c r="K48" s="18"/>
      <c r="L48" s="11"/>
      <c r="M48" s="11"/>
      <c r="N48" s="11"/>
    </row>
    <row r="49" spans="1:14" s="10" customFormat="1" ht="83.25" customHeight="1" x14ac:dyDescent="0.25">
      <c r="A49" s="6">
        <v>32</v>
      </c>
      <c r="B49" s="7" t="s">
        <v>45</v>
      </c>
      <c r="C49" s="6" t="s">
        <v>7</v>
      </c>
      <c r="D49" s="36">
        <f>54*0.25*0.25</f>
        <v>3.375</v>
      </c>
      <c r="E49" s="28"/>
      <c r="F49" s="30"/>
      <c r="G49" s="30"/>
      <c r="H49" s="24"/>
      <c r="I49" s="18"/>
      <c r="J49" s="18"/>
      <c r="K49" s="18"/>
      <c r="L49" s="11"/>
      <c r="M49" s="11"/>
      <c r="N49" s="11"/>
    </row>
    <row r="50" spans="1:14" s="10" customFormat="1" ht="45" customHeight="1" x14ac:dyDescent="0.25">
      <c r="A50" s="6">
        <v>33</v>
      </c>
      <c r="B50" s="7" t="s">
        <v>46</v>
      </c>
      <c r="C50" s="6" t="s">
        <v>8</v>
      </c>
      <c r="D50" s="36">
        <f>54*0.25</f>
        <v>13.5</v>
      </c>
      <c r="E50" s="28"/>
      <c r="F50" s="30"/>
      <c r="G50" s="30"/>
      <c r="H50" s="24"/>
      <c r="I50" s="18"/>
      <c r="J50" s="18"/>
      <c r="K50" s="18"/>
      <c r="L50" s="11"/>
      <c r="M50" s="11"/>
      <c r="N50" s="11"/>
    </row>
    <row r="51" spans="1:14" s="12" customFormat="1" ht="31.5" customHeight="1" x14ac:dyDescent="0.25">
      <c r="A51" s="6">
        <v>34</v>
      </c>
      <c r="B51" s="7" t="s">
        <v>47</v>
      </c>
      <c r="C51" s="6" t="s">
        <v>8</v>
      </c>
      <c r="D51" s="36">
        <f>54*0.25</f>
        <v>13.5</v>
      </c>
      <c r="E51" s="31"/>
      <c r="F51" s="30"/>
      <c r="G51" s="30"/>
      <c r="H51" s="24"/>
      <c r="I51" s="18"/>
      <c r="J51" s="18"/>
      <c r="K51" s="18"/>
      <c r="L51" s="11"/>
      <c r="M51" s="11"/>
      <c r="N51" s="11"/>
    </row>
    <row r="52" spans="1:14" s="10" customFormat="1" ht="31.5" customHeight="1" x14ac:dyDescent="0.25">
      <c r="A52" s="6">
        <v>35</v>
      </c>
      <c r="B52" s="7" t="s">
        <v>48</v>
      </c>
      <c r="C52" s="6" t="s">
        <v>7</v>
      </c>
      <c r="D52" s="36">
        <f>D49</f>
        <v>3.375</v>
      </c>
      <c r="E52" s="28"/>
      <c r="F52" s="30"/>
      <c r="G52" s="30"/>
      <c r="H52" s="24"/>
      <c r="I52" s="18"/>
      <c r="J52" s="18"/>
      <c r="K52" s="18"/>
      <c r="L52" s="11"/>
      <c r="M52" s="11"/>
      <c r="N52" s="11"/>
    </row>
    <row r="53" spans="1:14" s="10" customFormat="1" ht="78" customHeight="1" x14ac:dyDescent="0.25">
      <c r="A53" s="63">
        <v>36</v>
      </c>
      <c r="B53" s="39" t="s">
        <v>16</v>
      </c>
      <c r="C53" s="6" t="s">
        <v>8</v>
      </c>
      <c r="D53" s="9">
        <v>48.7</v>
      </c>
      <c r="E53" s="32"/>
      <c r="F53" s="32"/>
      <c r="G53" s="25"/>
      <c r="H53" s="25"/>
      <c r="I53" s="17"/>
      <c r="J53" s="17"/>
      <c r="K53" s="17"/>
      <c r="L53" s="17"/>
      <c r="M53" s="17"/>
      <c r="N53" s="11"/>
    </row>
    <row r="54" spans="1:14" ht="24" customHeight="1" x14ac:dyDescent="0.25">
      <c r="A54" s="13"/>
      <c r="B54" s="14"/>
      <c r="C54" s="13"/>
      <c r="D54" s="15"/>
      <c r="E54" s="23"/>
      <c r="F54" s="24"/>
      <c r="G54" s="24"/>
      <c r="H54" s="24"/>
      <c r="L54" s="8"/>
      <c r="M54" s="8"/>
      <c r="N54" s="8"/>
    </row>
    <row r="55" spans="1:14" s="17" customFormat="1" ht="17.25" customHeight="1" x14ac:dyDescent="0.25">
      <c r="A55" s="13"/>
      <c r="B55" s="14"/>
      <c r="C55" s="13"/>
      <c r="D55" s="15"/>
      <c r="E55" s="18"/>
      <c r="F55" s="18"/>
      <c r="G55" s="19"/>
      <c r="H55" s="18"/>
      <c r="I55" s="18"/>
      <c r="J55" s="18"/>
      <c r="K55" s="18"/>
      <c r="L55" s="18"/>
      <c r="N55" s="11"/>
    </row>
    <row r="56" spans="1:14" ht="16.5" customHeight="1" x14ac:dyDescent="0.25">
      <c r="A56" s="13"/>
      <c r="B56" s="14"/>
      <c r="C56" s="13"/>
      <c r="D56" s="15"/>
      <c r="E56" s="18"/>
      <c r="F56" s="18"/>
      <c r="G56" s="18"/>
      <c r="H56" s="18"/>
      <c r="I56" s="18"/>
      <c r="J56" s="18"/>
      <c r="K56" s="18"/>
      <c r="L56" s="18"/>
      <c r="M56" s="17"/>
      <c r="N56" s="8"/>
    </row>
    <row r="57" spans="1:14" ht="24" customHeight="1" x14ac:dyDescent="0.25">
      <c r="A57" s="13"/>
      <c r="B57" s="14" t="s">
        <v>26</v>
      </c>
      <c r="C57" s="13"/>
      <c r="D57" s="15"/>
      <c r="E57" s="18"/>
      <c r="F57" s="18"/>
      <c r="G57" s="18"/>
      <c r="H57" s="18"/>
      <c r="I57" s="18"/>
      <c r="J57" s="18"/>
      <c r="K57" s="18"/>
      <c r="L57" s="18"/>
      <c r="M57" s="17"/>
      <c r="N57" s="8"/>
    </row>
    <row r="58" spans="1:14" ht="12.75" customHeight="1" x14ac:dyDescent="0.2">
      <c r="B58" s="22" t="s">
        <v>12</v>
      </c>
      <c r="C58" s="5"/>
      <c r="D58" s="5"/>
      <c r="E58" s="18"/>
      <c r="F58" s="18"/>
      <c r="G58" s="18"/>
      <c r="H58" s="18"/>
      <c r="I58" s="18"/>
      <c r="J58" s="18"/>
      <c r="K58" s="18"/>
      <c r="L58" s="18"/>
      <c r="M58" s="17"/>
      <c r="N58" s="8"/>
    </row>
    <row r="59" spans="1:14" ht="12" customHeight="1" x14ac:dyDescent="0.2">
      <c r="B59" s="4"/>
      <c r="C59" s="5"/>
      <c r="D59" s="5"/>
      <c r="E59" s="18"/>
      <c r="F59" s="18"/>
      <c r="G59" s="18"/>
      <c r="H59" s="18"/>
      <c r="I59" s="18"/>
      <c r="J59" s="18"/>
      <c r="K59" s="18"/>
      <c r="L59" s="18"/>
      <c r="M59" s="17"/>
      <c r="N59" s="8"/>
    </row>
    <row r="60" spans="1:14" ht="18.75" customHeight="1" x14ac:dyDescent="0.2">
      <c r="B60" t="s">
        <v>13</v>
      </c>
      <c r="C60" s="5"/>
      <c r="D60" s="5"/>
      <c r="E60" s="18"/>
      <c r="F60" s="18"/>
      <c r="G60" s="18"/>
      <c r="H60" s="18"/>
      <c r="I60" s="18"/>
      <c r="J60" s="18"/>
      <c r="K60" s="18"/>
      <c r="L60" s="18"/>
      <c r="M60" s="17"/>
      <c r="N60" s="8"/>
    </row>
    <row r="61" spans="1:14" ht="15" customHeight="1" x14ac:dyDescent="0.2">
      <c r="B61" s="20" t="s">
        <v>12</v>
      </c>
      <c r="C61" s="5"/>
      <c r="D61" s="5"/>
      <c r="E61" s="18"/>
      <c r="F61" s="18"/>
      <c r="G61" s="18"/>
      <c r="H61" s="18"/>
      <c r="I61" s="18"/>
      <c r="J61" s="18"/>
      <c r="K61" s="18"/>
      <c r="L61" s="18"/>
      <c r="M61" s="17"/>
      <c r="N61" s="8"/>
    </row>
    <row r="62" spans="1:14" x14ac:dyDescent="0.2">
      <c r="E62" s="18"/>
      <c r="F62" s="18"/>
      <c r="G62" s="18"/>
      <c r="H62" s="18"/>
      <c r="I62" s="18"/>
      <c r="J62" s="18"/>
      <c r="K62" s="18"/>
      <c r="L62" s="18"/>
      <c r="M62" s="17"/>
      <c r="N62" s="8"/>
    </row>
    <row r="63" spans="1:14" x14ac:dyDescent="0.2">
      <c r="C63" s="4"/>
      <c r="D63" s="4"/>
      <c r="E63" s="18"/>
      <c r="F63" s="18"/>
      <c r="G63" s="18"/>
      <c r="H63" s="18"/>
      <c r="I63" s="18"/>
      <c r="J63" s="18"/>
      <c r="K63" s="18"/>
      <c r="L63" s="18"/>
      <c r="M63" s="17"/>
      <c r="N63" s="8"/>
    </row>
    <row r="64" spans="1:14" x14ac:dyDescent="0.2">
      <c r="C64" s="4"/>
      <c r="D64" s="4"/>
      <c r="E64" s="18"/>
      <c r="F64" s="18"/>
      <c r="G64" s="18"/>
      <c r="H64" s="18"/>
      <c r="I64" s="18"/>
      <c r="J64" s="18"/>
      <c r="K64" s="18"/>
      <c r="L64" s="18"/>
      <c r="M64" s="17"/>
      <c r="N64" s="8"/>
    </row>
    <row r="65" spans="3:14" x14ac:dyDescent="0.2">
      <c r="C65" s="4"/>
      <c r="D65" s="4"/>
      <c r="E65" s="18"/>
      <c r="F65" s="18"/>
      <c r="G65" s="18"/>
      <c r="H65" s="18"/>
      <c r="I65" s="18"/>
      <c r="J65" s="18"/>
      <c r="K65" s="18"/>
      <c r="L65" s="18"/>
      <c r="M65" s="17"/>
      <c r="N65" s="8"/>
    </row>
    <row r="66" spans="3:14" x14ac:dyDescent="0.2">
      <c r="C66" s="4"/>
      <c r="D66" s="4"/>
    </row>
    <row r="67" spans="3:14" x14ac:dyDescent="0.2">
      <c r="C67" s="4"/>
      <c r="D67" s="4"/>
      <c r="E67" s="4"/>
      <c r="F67" s="4"/>
      <c r="H67"/>
      <c r="I67"/>
      <c r="J67"/>
      <c r="K67"/>
    </row>
    <row r="68" spans="3:14" x14ac:dyDescent="0.2">
      <c r="C68" s="4"/>
      <c r="D68" s="4"/>
      <c r="E68" s="4"/>
      <c r="F68" s="4"/>
      <c r="H68"/>
      <c r="I68"/>
      <c r="J68"/>
      <c r="K68"/>
    </row>
    <row r="69" spans="3:14" x14ac:dyDescent="0.2">
      <c r="C69" s="4"/>
      <c r="D69" s="4"/>
      <c r="E69" s="4"/>
      <c r="F69" s="4"/>
      <c r="H69"/>
      <c r="I69"/>
      <c r="J69"/>
      <c r="K69"/>
    </row>
    <row r="70" spans="3:14" x14ac:dyDescent="0.2">
      <c r="C70" s="4"/>
      <c r="D70" s="4"/>
      <c r="E70" s="4"/>
      <c r="F70" s="4"/>
      <c r="H70"/>
      <c r="I70"/>
      <c r="J70"/>
      <c r="K70"/>
    </row>
    <row r="71" spans="3:14" x14ac:dyDescent="0.2">
      <c r="C71" s="4"/>
      <c r="D71" s="4"/>
      <c r="E71" s="4"/>
      <c r="F71" s="4"/>
      <c r="H71"/>
      <c r="I71"/>
      <c r="J71"/>
      <c r="K71"/>
    </row>
    <row r="72" spans="3:14" x14ac:dyDescent="0.2">
      <c r="C72" s="4"/>
      <c r="D72" s="4"/>
      <c r="E72" s="4"/>
      <c r="F72" s="4"/>
      <c r="H72"/>
      <c r="I72"/>
      <c r="J72"/>
      <c r="K72"/>
    </row>
    <row r="73" spans="3:14" x14ac:dyDescent="0.2">
      <c r="C73" s="4"/>
      <c r="D73" s="4"/>
      <c r="E73" s="4"/>
      <c r="F73" s="4"/>
      <c r="H73"/>
      <c r="I73"/>
      <c r="J73"/>
      <c r="K73"/>
    </row>
    <row r="74" spans="3:14" x14ac:dyDescent="0.2">
      <c r="C74" s="4"/>
      <c r="D74" s="4"/>
      <c r="E74" s="4"/>
      <c r="F74" s="4"/>
      <c r="H74"/>
      <c r="I74"/>
      <c r="J74"/>
      <c r="K74"/>
    </row>
    <row r="75" spans="3:14" x14ac:dyDescent="0.2">
      <c r="C75" s="4"/>
      <c r="D75" s="4"/>
      <c r="E75" s="4"/>
      <c r="F75" s="4"/>
      <c r="H75"/>
      <c r="I75"/>
      <c r="J75"/>
      <c r="K75"/>
    </row>
    <row r="76" spans="3:14" x14ac:dyDescent="0.2">
      <c r="C76" s="4"/>
      <c r="D76" s="4"/>
      <c r="E76" s="4"/>
      <c r="F76" s="4"/>
      <c r="H76"/>
      <c r="I76"/>
      <c r="J76"/>
      <c r="K76"/>
    </row>
    <row r="77" spans="3:14" x14ac:dyDescent="0.2">
      <c r="C77" s="4"/>
      <c r="D77" s="4"/>
      <c r="E77" s="4"/>
      <c r="F77" s="4"/>
      <c r="H77"/>
      <c r="I77"/>
      <c r="J77"/>
      <c r="K77"/>
    </row>
    <row r="78" spans="3:14" x14ac:dyDescent="0.2">
      <c r="C78" s="4"/>
      <c r="D78" s="4"/>
      <c r="E78" s="4"/>
      <c r="F78" s="4"/>
      <c r="H78"/>
      <c r="I78"/>
      <c r="J78"/>
      <c r="K78"/>
    </row>
    <row r="79" spans="3:14" x14ac:dyDescent="0.2">
      <c r="C79" s="4"/>
      <c r="D79" s="4"/>
      <c r="E79" s="4"/>
      <c r="F79" s="4"/>
      <c r="H79"/>
      <c r="I79"/>
      <c r="J79"/>
      <c r="K79"/>
    </row>
    <row r="80" spans="3:14" x14ac:dyDescent="0.2">
      <c r="C80" s="4"/>
      <c r="D80" s="4"/>
      <c r="E80" s="4"/>
      <c r="F80" s="4"/>
      <c r="H80"/>
      <c r="I80"/>
      <c r="J80"/>
      <c r="K80"/>
    </row>
    <row r="81" spans="3:11" x14ac:dyDescent="0.2">
      <c r="C81" s="4"/>
      <c r="D81" s="4"/>
      <c r="E81" s="4"/>
      <c r="F81" s="4"/>
      <c r="H81"/>
      <c r="I81"/>
      <c r="J81"/>
      <c r="K81"/>
    </row>
    <row r="82" spans="3:11" x14ac:dyDescent="0.2">
      <c r="C82" s="4"/>
      <c r="D82" s="4"/>
      <c r="E82" s="4"/>
      <c r="F82" s="4"/>
      <c r="H82"/>
      <c r="I82"/>
      <c r="J82"/>
      <c r="K82"/>
    </row>
    <row r="83" spans="3:11" x14ac:dyDescent="0.2">
      <c r="C83" s="4"/>
      <c r="D83" s="4"/>
      <c r="E83" s="4"/>
      <c r="F83" s="4"/>
      <c r="H83"/>
      <c r="I83"/>
      <c r="J83"/>
      <c r="K83"/>
    </row>
    <row r="84" spans="3:11" x14ac:dyDescent="0.2">
      <c r="C84" s="4"/>
      <c r="D84" s="4"/>
      <c r="E84" s="4"/>
      <c r="F84" s="4"/>
      <c r="H84"/>
      <c r="I84"/>
      <c r="J84"/>
      <c r="K84"/>
    </row>
    <row r="85" spans="3:11" x14ac:dyDescent="0.2">
      <c r="C85" s="4"/>
      <c r="D85" s="4"/>
      <c r="E85" s="4"/>
      <c r="F85" s="4"/>
      <c r="H85"/>
      <c r="I85"/>
      <c r="J85"/>
      <c r="K85"/>
    </row>
    <row r="86" spans="3:11" x14ac:dyDescent="0.2">
      <c r="C86" s="4"/>
      <c r="D86" s="4"/>
      <c r="E86" s="4"/>
      <c r="F86" s="4"/>
      <c r="H86"/>
      <c r="I86"/>
      <c r="J86"/>
      <c r="K86"/>
    </row>
    <row r="87" spans="3:11" x14ac:dyDescent="0.2">
      <c r="C87" s="4"/>
      <c r="D87" s="4"/>
      <c r="E87" s="4"/>
      <c r="F87" s="4"/>
      <c r="H87"/>
      <c r="I87"/>
      <c r="J87"/>
      <c r="K87"/>
    </row>
    <row r="88" spans="3:11" x14ac:dyDescent="0.2">
      <c r="C88" s="4"/>
      <c r="D88" s="4"/>
      <c r="E88" s="4"/>
      <c r="F88" s="4"/>
      <c r="H88"/>
      <c r="I88"/>
      <c r="J88"/>
      <c r="K88"/>
    </row>
    <row r="89" spans="3:11" x14ac:dyDescent="0.2">
      <c r="C89" s="4"/>
      <c r="D89" s="4"/>
      <c r="E89" s="4"/>
      <c r="F89" s="4"/>
      <c r="H89"/>
      <c r="I89"/>
      <c r="J89"/>
      <c r="K89"/>
    </row>
    <row r="90" spans="3:11" x14ac:dyDescent="0.2">
      <c r="C90" s="4"/>
      <c r="D90" s="4"/>
      <c r="E90" s="4"/>
      <c r="F90" s="4"/>
      <c r="H90"/>
      <c r="I90"/>
      <c r="J90"/>
      <c r="K90"/>
    </row>
    <row r="91" spans="3:11" x14ac:dyDescent="0.2">
      <c r="C91" s="4"/>
      <c r="D91" s="4"/>
      <c r="E91" s="4"/>
      <c r="F91" s="4"/>
      <c r="H91"/>
      <c r="I91"/>
      <c r="J91"/>
      <c r="K91"/>
    </row>
    <row r="92" spans="3:11" x14ac:dyDescent="0.2">
      <c r="C92" s="4"/>
      <c r="D92" s="4"/>
      <c r="E92" s="4"/>
      <c r="F92" s="4"/>
      <c r="H92"/>
      <c r="I92"/>
      <c r="J92"/>
      <c r="K92"/>
    </row>
    <row r="93" spans="3:11" x14ac:dyDescent="0.2">
      <c r="C93" s="4"/>
      <c r="D93" s="4"/>
      <c r="E93" s="4"/>
      <c r="F93" s="4"/>
      <c r="H93"/>
      <c r="I93"/>
      <c r="J93"/>
      <c r="K93"/>
    </row>
    <row r="94" spans="3:11" x14ac:dyDescent="0.2">
      <c r="C94" s="4"/>
      <c r="D94" s="4"/>
      <c r="E94" s="4"/>
      <c r="F94" s="4"/>
      <c r="H94"/>
      <c r="I94"/>
      <c r="J94"/>
      <c r="K94"/>
    </row>
    <row r="95" spans="3:11" x14ac:dyDescent="0.2">
      <c r="C95" s="4"/>
      <c r="D95" s="4"/>
      <c r="E95" s="4"/>
      <c r="F95" s="4"/>
      <c r="H95"/>
      <c r="I95"/>
      <c r="J95"/>
      <c r="K95"/>
    </row>
    <row r="96" spans="3:11" x14ac:dyDescent="0.2">
      <c r="C96" s="4"/>
      <c r="D96" s="4"/>
      <c r="E96" s="4"/>
      <c r="F96" s="4"/>
      <c r="H96"/>
      <c r="I96"/>
      <c r="J96"/>
      <c r="K96"/>
    </row>
    <row r="97" spans="3:11" x14ac:dyDescent="0.2">
      <c r="C97" s="4"/>
      <c r="D97" s="4"/>
      <c r="E97" s="4"/>
      <c r="F97" s="4"/>
      <c r="H97"/>
      <c r="I97"/>
      <c r="J97"/>
      <c r="K97"/>
    </row>
    <row r="98" spans="3:11" x14ac:dyDescent="0.2">
      <c r="C98" s="4"/>
      <c r="D98" s="4"/>
      <c r="E98" s="4"/>
      <c r="F98" s="4"/>
      <c r="H98"/>
      <c r="I98"/>
      <c r="J98"/>
      <c r="K98"/>
    </row>
    <row r="99" spans="3:11" x14ac:dyDescent="0.2">
      <c r="C99" s="4"/>
      <c r="D99" s="4"/>
      <c r="E99" s="4"/>
      <c r="F99" s="4"/>
      <c r="H99"/>
      <c r="I99"/>
      <c r="J99"/>
      <c r="K99"/>
    </row>
    <row r="100" spans="3:11" x14ac:dyDescent="0.2">
      <c r="C100" s="4"/>
      <c r="D100" s="4"/>
      <c r="E100" s="4"/>
      <c r="F100" s="4"/>
      <c r="H100"/>
      <c r="I100"/>
      <c r="J100"/>
      <c r="K100"/>
    </row>
    <row r="101" spans="3:11" x14ac:dyDescent="0.2">
      <c r="C101" s="4"/>
      <c r="D101" s="4"/>
      <c r="E101" s="4"/>
      <c r="F101" s="4"/>
      <c r="H101"/>
      <c r="I101"/>
      <c r="J101"/>
      <c r="K101"/>
    </row>
    <row r="102" spans="3:11" x14ac:dyDescent="0.2">
      <c r="C102" s="4"/>
      <c r="D102" s="4"/>
      <c r="E102" s="4"/>
      <c r="F102" s="4"/>
      <c r="H102"/>
      <c r="I102"/>
      <c r="J102"/>
      <c r="K102"/>
    </row>
    <row r="103" spans="3:11" x14ac:dyDescent="0.2">
      <c r="C103" s="4"/>
      <c r="D103" s="4"/>
      <c r="E103" s="4"/>
      <c r="F103" s="4"/>
      <c r="H103"/>
      <c r="I103"/>
      <c r="J103"/>
      <c r="K103"/>
    </row>
    <row r="104" spans="3:11" x14ac:dyDescent="0.2">
      <c r="C104" s="4"/>
      <c r="D104" s="4"/>
      <c r="E104" s="4"/>
      <c r="F104" s="4"/>
      <c r="H104"/>
      <c r="I104"/>
      <c r="J104"/>
      <c r="K104"/>
    </row>
    <row r="105" spans="3:11" x14ac:dyDescent="0.2">
      <c r="C105" s="4"/>
      <c r="D105" s="4"/>
      <c r="E105" s="4"/>
      <c r="F105" s="4"/>
      <c r="H105"/>
      <c r="I105"/>
      <c r="J105"/>
      <c r="K105"/>
    </row>
    <row r="106" spans="3:11" x14ac:dyDescent="0.2">
      <c r="C106" s="4"/>
      <c r="D106" s="4"/>
      <c r="E106" s="4"/>
      <c r="F106" s="4"/>
      <c r="H106"/>
      <c r="I106"/>
      <c r="J106"/>
      <c r="K106"/>
    </row>
    <row r="107" spans="3:11" x14ac:dyDescent="0.2">
      <c r="C107" s="4"/>
      <c r="D107" s="4"/>
      <c r="E107" s="4"/>
      <c r="F107" s="4"/>
      <c r="H107"/>
      <c r="I107"/>
      <c r="J107"/>
      <c r="K107"/>
    </row>
    <row r="108" spans="3:11" x14ac:dyDescent="0.2">
      <c r="C108" s="4"/>
      <c r="D108" s="4"/>
      <c r="E108" s="4"/>
      <c r="F108" s="4"/>
      <c r="H108"/>
      <c r="I108"/>
      <c r="J108"/>
      <c r="K108"/>
    </row>
    <row r="109" spans="3:11" x14ac:dyDescent="0.2">
      <c r="C109" s="4"/>
      <c r="D109" s="4"/>
      <c r="E109" s="4"/>
      <c r="F109" s="4"/>
      <c r="H109"/>
      <c r="I109"/>
      <c r="J109"/>
      <c r="K109"/>
    </row>
    <row r="110" spans="3:11" x14ac:dyDescent="0.2">
      <c r="C110" s="4"/>
      <c r="D110" s="4"/>
      <c r="E110" s="4"/>
      <c r="F110" s="4"/>
      <c r="H110"/>
      <c r="I110"/>
      <c r="J110"/>
      <c r="K110"/>
    </row>
    <row r="111" spans="3:11" x14ac:dyDescent="0.2">
      <c r="C111" s="4"/>
      <c r="D111" s="4"/>
      <c r="E111" s="4"/>
      <c r="F111" s="4"/>
      <c r="H111"/>
      <c r="I111"/>
      <c r="J111"/>
      <c r="K111"/>
    </row>
    <row r="112" spans="3:11" x14ac:dyDescent="0.2">
      <c r="E112" s="4"/>
      <c r="F112" s="4"/>
      <c r="H112"/>
      <c r="I112"/>
      <c r="J112"/>
      <c r="K112"/>
    </row>
    <row r="113" spans="5:11" x14ac:dyDescent="0.2">
      <c r="E113" s="4"/>
      <c r="F113" s="4"/>
      <c r="H113"/>
      <c r="I113"/>
      <c r="J113"/>
      <c r="K113"/>
    </row>
    <row r="114" spans="5:11" x14ac:dyDescent="0.2">
      <c r="E114" s="4"/>
      <c r="F114" s="4"/>
      <c r="H114"/>
      <c r="I114"/>
      <c r="J114"/>
      <c r="K114"/>
    </row>
    <row r="115" spans="5:11" x14ac:dyDescent="0.2">
      <c r="E115" s="4"/>
      <c r="F115" s="4"/>
      <c r="H115"/>
      <c r="I115"/>
      <c r="J115"/>
      <c r="K115"/>
    </row>
  </sheetData>
  <mergeCells count="13">
    <mergeCell ref="A8:D8"/>
    <mergeCell ref="A9:D9"/>
    <mergeCell ref="A10:D10"/>
    <mergeCell ref="A1:D1"/>
    <mergeCell ref="B2:D2"/>
    <mergeCell ref="B3:D3"/>
    <mergeCell ref="B4:D4"/>
    <mergeCell ref="B5:D5"/>
    <mergeCell ref="A44:A45"/>
    <mergeCell ref="B44:B45"/>
    <mergeCell ref="B33:B34"/>
    <mergeCell ref="A23:A24"/>
    <mergeCell ref="B23:B24"/>
  </mergeCells>
  <phoneticPr fontId="0" type="noConversion"/>
  <pageMargins left="0.70866141732283472" right="0" top="0" bottom="0" header="0" footer="0"/>
  <pageSetup paperSize="9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Дефектовка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</cp:lastModifiedBy>
  <cp:lastPrinted>2022-07-26T08:03:20Z</cp:lastPrinted>
  <dcterms:created xsi:type="dcterms:W3CDTF">1996-10-08T23:32:33Z</dcterms:created>
  <dcterms:modified xsi:type="dcterms:W3CDTF">2022-07-26T08:04:34Z</dcterms:modified>
</cp:coreProperties>
</file>